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8475"/>
  </bookViews>
  <sheets>
    <sheet name="Part 3" sheetId="1" r:id="rId1"/>
    <sheet name="Sheet2" sheetId="2" r:id="rId2"/>
    <sheet name="Sheet3" sheetId="3" r:id="rId3"/>
  </sheets>
  <definedNames>
    <definedName name="_xlnm.Print_Area" localSheetId="0">'Part 3'!$A$1:$S$121</definedName>
  </definedNames>
  <calcPr calcId="145621"/>
</workbook>
</file>

<file path=xl/calcChain.xml><?xml version="1.0" encoding="utf-8"?>
<calcChain xmlns="http://schemas.openxmlformats.org/spreadsheetml/2006/main">
  <c r="U15" i="1"/>
  <c r="U14"/>
  <c r="U13"/>
  <c r="U12"/>
  <c r="U11"/>
  <c r="U10"/>
  <c r="K25"/>
  <c r="K24"/>
  <c r="K23"/>
  <c r="K22"/>
  <c r="K21"/>
  <c r="K20"/>
  <c r="G105"/>
  <c r="D105"/>
  <c r="C105"/>
  <c r="B105"/>
  <c r="G88"/>
  <c r="G94" s="1"/>
  <c r="G98" s="1"/>
  <c r="D88"/>
  <c r="D94" s="1"/>
  <c r="D98" s="1"/>
  <c r="C88"/>
  <c r="C94" s="1"/>
  <c r="C98" s="1"/>
  <c r="B56"/>
  <c r="B88"/>
  <c r="B94" s="1"/>
  <c r="B98" s="1"/>
  <c r="C80"/>
  <c r="G75"/>
  <c r="G80" s="1"/>
  <c r="D75"/>
  <c r="D80" s="1"/>
  <c r="B75"/>
  <c r="B80" s="1"/>
  <c r="G70"/>
  <c r="D70"/>
  <c r="C70"/>
  <c r="B70"/>
  <c r="B63"/>
  <c r="G56"/>
  <c r="G63" s="1"/>
  <c r="D56"/>
  <c r="D63" s="1"/>
  <c r="C56"/>
  <c r="C63" s="1"/>
  <c r="G45"/>
  <c r="G44"/>
  <c r="D45"/>
  <c r="D44"/>
  <c r="C45"/>
  <c r="C44"/>
  <c r="S37"/>
  <c r="R37"/>
  <c r="Q37"/>
  <c r="P37"/>
  <c r="O37"/>
  <c r="N37"/>
  <c r="G43" s="1"/>
  <c r="H40"/>
  <c r="H39"/>
  <c r="H38"/>
  <c r="H37"/>
  <c r="H36"/>
  <c r="H35"/>
  <c r="B44" s="1"/>
  <c r="G37"/>
  <c r="F37"/>
  <c r="E37"/>
  <c r="D37"/>
  <c r="C37"/>
  <c r="B37"/>
  <c r="D43" s="1"/>
  <c r="G29"/>
  <c r="F29"/>
  <c r="E29"/>
  <c r="D29"/>
  <c r="C29"/>
  <c r="B29"/>
  <c r="B25"/>
  <c r="B24"/>
  <c r="B23"/>
  <c r="B22"/>
  <c r="B21"/>
  <c r="B20"/>
  <c r="B45" l="1"/>
  <c r="B43"/>
  <c r="C43"/>
</calcChain>
</file>

<file path=xl/sharedStrings.xml><?xml version="1.0" encoding="utf-8"?>
<sst xmlns="http://schemas.openxmlformats.org/spreadsheetml/2006/main" count="66" uniqueCount="27">
  <si>
    <t>b</t>
  </si>
  <si>
    <t>Problem Data</t>
  </si>
  <si>
    <t>x</t>
  </si>
  <si>
    <t>y</t>
  </si>
  <si>
    <t>Part a) Write your system Ax=b</t>
  </si>
  <si>
    <t>m</t>
  </si>
  <si>
    <t>=</t>
  </si>
  <si>
    <t>A</t>
  </si>
  <si>
    <t>B</t>
  </si>
  <si>
    <t>Part b)  Write what you have for A^t</t>
  </si>
  <si>
    <t>Part c) Write your simplified normal equations</t>
  </si>
  <si>
    <t>Part d) Write your least squares solution.</t>
  </si>
  <si>
    <t>Multiply top row by 1/13,900</t>
  </si>
  <si>
    <t>Multiply top row by -783,000 and combine results with second row</t>
  </si>
  <si>
    <t>`</t>
  </si>
  <si>
    <t>Multiply top row by -46,750,000 and combine results with bottom row</t>
  </si>
  <si>
    <t>Multiply middle row by -1/1,309</t>
  </si>
  <si>
    <t>Multiply middle row by -0.01942 and combine results with top row</t>
  </si>
  <si>
    <t>Multiply middle row by 125,094 and combine results with bottom row</t>
  </si>
  <si>
    <t>Multiply bottom row by 1/217</t>
  </si>
  <si>
    <t>Multiply bottom row by 0.0006 and combine results with top row</t>
  </si>
  <si>
    <t>Multiply bottom row by -.05194 and combine results with middle row</t>
  </si>
  <si>
    <t>x2</t>
  </si>
  <si>
    <t>solved y</t>
  </si>
  <si>
    <t>MATH 1050-30</t>
  </si>
  <si>
    <t>Danielle Callister</t>
  </si>
  <si>
    <t>Linear Least Squares Approximation Lab (Part III)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</si>
</sst>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_(* #,##0.0000_);_(* \(#,##0.0000\);_(* &quot;-&quot;??_);_(@_)"/>
    <numFmt numFmtId="165" formatCode="_(* #,##0_);_(* \(#,##0\);_(* &quot;-&quot;??_);_(@_)"/>
    <numFmt numFmtId="166" formatCode="_(* #,##0.00000_);_(* \(#,##0.00000\);_(* &quot;-&quot;??_);_(@_)"/>
    <numFmt numFmtId="167" formatCode="_(* #,##0.000000_);_(* \(#,##0.000000\);_(* &quot;-&quot;??_);_(@_)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164" fontId="0" fillId="0" borderId="0" xfId="1" applyNumberFormat="1" applyFont="1"/>
    <xf numFmtId="165" fontId="0" fillId="0" borderId="0" xfId="1" applyNumberFormat="1" applyFont="1"/>
    <xf numFmtId="165" fontId="0" fillId="0" borderId="0" xfId="1" quotePrefix="1" applyNumberFormat="1" applyFont="1"/>
    <xf numFmtId="165" fontId="0" fillId="0" borderId="1" xfId="1" applyNumberFormat="1" applyFont="1" applyBorder="1"/>
    <xf numFmtId="165" fontId="0" fillId="0" borderId="2" xfId="1" applyNumberFormat="1" applyFont="1" applyBorder="1"/>
    <xf numFmtId="165" fontId="0" fillId="0" borderId="3" xfId="1" applyNumberFormat="1" applyFont="1" applyBorder="1"/>
    <xf numFmtId="165" fontId="0" fillId="0" borderId="0" xfId="1" applyNumberFormat="1" applyFont="1" applyBorder="1"/>
    <xf numFmtId="43" fontId="0" fillId="0" borderId="3" xfId="1" applyNumberFormat="1" applyFont="1" applyBorder="1"/>
    <xf numFmtId="164" fontId="0" fillId="0" borderId="2" xfId="1" applyNumberFormat="1" applyFont="1" applyBorder="1"/>
    <xf numFmtId="164" fontId="0" fillId="0" borderId="3" xfId="1" applyNumberFormat="1" applyFont="1" applyBorder="1"/>
    <xf numFmtId="166" fontId="0" fillId="0" borderId="3" xfId="1" applyNumberFormat="1" applyFont="1" applyBorder="1"/>
    <xf numFmtId="166" fontId="0" fillId="0" borderId="2" xfId="1" applyNumberFormat="1" applyFont="1" applyBorder="1"/>
    <xf numFmtId="166" fontId="0" fillId="0" borderId="0" xfId="1" applyNumberFormat="1" applyFont="1" applyBorder="1"/>
    <xf numFmtId="166" fontId="0" fillId="0" borderId="0" xfId="1" applyNumberFormat="1" applyFont="1"/>
    <xf numFmtId="167" fontId="0" fillId="0" borderId="3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tx>
            <c:v>Original Data</c:v>
          </c:tx>
          <c:spPr>
            <a:ln w="28575">
              <a:noFill/>
            </a:ln>
          </c:spPr>
          <c:xVal>
            <c:numRef>
              <c:f>'Part 3'!$B$10:$B$15</c:f>
              <c:numCache>
                <c:formatCode>_(* #,##0_);_(* \(#,##0\);_(* "-"??_);_(@_)</c:formatCode>
                <c:ptCount val="6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</c:numCache>
            </c:numRef>
          </c:xVal>
          <c:yVal>
            <c:numRef>
              <c:f>'Part 3'!$C$10:$C$15</c:f>
              <c:numCache>
                <c:formatCode>_(* #,##0_);_(* \(#,##0\);_(* "-"??_);_(@_)</c:formatCode>
                <c:ptCount val="6"/>
                <c:pt idx="0">
                  <c:v>47</c:v>
                </c:pt>
                <c:pt idx="1">
                  <c:v>83</c:v>
                </c:pt>
                <c:pt idx="2">
                  <c:v>145</c:v>
                </c:pt>
                <c:pt idx="3">
                  <c:v>243</c:v>
                </c:pt>
                <c:pt idx="4">
                  <c:v>366</c:v>
                </c:pt>
                <c:pt idx="5">
                  <c:v>529</c:v>
                </c:pt>
              </c:numCache>
            </c:numRef>
          </c:yVal>
        </c:ser>
        <c:dLbls/>
        <c:axId val="58043776"/>
        <c:axId val="58057856"/>
      </c:scatterChart>
      <c:scatterChart>
        <c:scatterStyle val="smoothMarker"/>
        <c:ser>
          <c:idx val="1"/>
          <c:order val="1"/>
          <c:tx>
            <c:v>y=ax^2+bx+c</c:v>
          </c:tx>
          <c:marker>
            <c:symbol val="none"/>
          </c:marker>
          <c:xVal>
            <c:numRef>
              <c:f>'Part 3'!$B$10:$B$15</c:f>
              <c:numCache>
                <c:formatCode>_(* #,##0_);_(* \(#,##0\);_(* "-"??_);_(@_)</c:formatCode>
                <c:ptCount val="6"/>
                <c:pt idx="0">
                  <c:v>20</c:v>
                </c:pt>
                <c:pt idx="1">
                  <c:v>30</c:v>
                </c:pt>
                <c:pt idx="2">
                  <c:v>40</c:v>
                </c:pt>
                <c:pt idx="3">
                  <c:v>50</c:v>
                </c:pt>
                <c:pt idx="4">
                  <c:v>60</c:v>
                </c:pt>
                <c:pt idx="5">
                  <c:v>70</c:v>
                </c:pt>
              </c:numCache>
            </c:numRef>
          </c:xVal>
          <c:yVal>
            <c:numRef>
              <c:f>'Part 3'!$U$10:$U$15</c:f>
              <c:numCache>
                <c:formatCode>_(* #,##0_);_(* \(#,##0\);_(* "-"??_);_(@_)</c:formatCode>
                <c:ptCount val="6"/>
                <c:pt idx="0">
                  <c:v>47.885578302796631</c:v>
                </c:pt>
                <c:pt idx="1">
                  <c:v>81.176183282743281</c:v>
                </c:pt>
                <c:pt idx="2">
                  <c:v>145.78316103689093</c:v>
                </c:pt>
                <c:pt idx="3">
                  <c:v>241.70651156523962</c:v>
                </c:pt>
                <c:pt idx="4">
                  <c:v>368.94623486778943</c:v>
                </c:pt>
                <c:pt idx="5">
                  <c:v>527.50233094454006</c:v>
                </c:pt>
              </c:numCache>
            </c:numRef>
          </c:yVal>
          <c:smooth val="1"/>
        </c:ser>
        <c:dLbls/>
        <c:axId val="58043776"/>
        <c:axId val="58057856"/>
      </c:scatterChart>
      <c:valAx>
        <c:axId val="58043776"/>
        <c:scaling>
          <c:orientation val="minMax"/>
        </c:scaling>
        <c:axPos val="b"/>
        <c:numFmt formatCode="_(* #,##0_);_(* \(#,##0\);_(* &quot;-&quot;??_);_(@_)" sourceLinked="1"/>
        <c:tickLblPos val="nextTo"/>
        <c:crossAx val="58057856"/>
        <c:crosses val="autoZero"/>
        <c:crossBetween val="midCat"/>
      </c:valAx>
      <c:valAx>
        <c:axId val="58057856"/>
        <c:scaling>
          <c:orientation val="minMax"/>
        </c:scaling>
        <c:axPos val="l"/>
        <c:majorGridlines/>
        <c:numFmt formatCode="_(* #,##0_);_(* \(#,##0\);_(* &quot;-&quot;??_);_(@_)" sourceLinked="1"/>
        <c:tickLblPos val="nextTo"/>
        <c:crossAx val="58043776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107</xdr:row>
      <xdr:rowOff>0</xdr:rowOff>
    </xdr:from>
    <xdr:to>
      <xdr:col>8</xdr:col>
      <xdr:colOff>238125</xdr:colOff>
      <xdr:row>121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06"/>
  <sheetViews>
    <sheetView tabSelected="1" zoomScaleNormal="100" workbookViewId="0">
      <selection activeCell="F5" sqref="F5"/>
    </sheetView>
  </sheetViews>
  <sheetFormatPr defaultColWidth="6.7109375" defaultRowHeight="15"/>
  <cols>
    <col min="1" max="1" width="6.7109375" style="2"/>
    <col min="2" max="2" width="11.85546875" style="2" bestFit="1" customWidth="1"/>
    <col min="3" max="3" width="10.7109375" style="2" customWidth="1"/>
    <col min="4" max="4" width="9.28515625" style="2" bestFit="1" customWidth="1"/>
    <col min="5" max="5" width="6.7109375" style="2"/>
    <col min="6" max="6" width="9" style="2" bestFit="1" customWidth="1"/>
    <col min="7" max="7" width="11.42578125" style="2" bestFit="1" customWidth="1"/>
    <col min="8" max="10" width="6.7109375" style="2"/>
    <col min="11" max="11" width="8.28515625" style="2" bestFit="1" customWidth="1"/>
    <col min="12" max="13" width="6.85546875" style="2" bestFit="1" customWidth="1"/>
    <col min="14" max="20" width="6.7109375" style="2"/>
    <col min="21" max="22" width="6.85546875" style="2" bestFit="1" customWidth="1"/>
    <col min="23" max="16384" width="6.7109375" style="2"/>
  </cols>
  <sheetData>
    <row r="1" spans="1:22">
      <c r="A1" s="2" t="s">
        <v>25</v>
      </c>
    </row>
    <row r="2" spans="1:22">
      <c r="A2" s="2" t="s">
        <v>24</v>
      </c>
      <c r="C2" s="1"/>
    </row>
    <row r="3" spans="1:22">
      <c r="A3" s="2" t="s">
        <v>26</v>
      </c>
      <c r="C3" s="1"/>
    </row>
    <row r="4" spans="1:22">
      <c r="C4" s="1"/>
    </row>
    <row r="5" spans="1:22">
      <c r="C5" s="1"/>
    </row>
    <row r="6" spans="1:22">
      <c r="C6" s="1"/>
    </row>
    <row r="8" spans="1:22">
      <c r="B8" s="2" t="s">
        <v>1</v>
      </c>
    </row>
    <row r="9" spans="1:22">
      <c r="B9" s="2" t="s">
        <v>2</v>
      </c>
      <c r="C9" s="2" t="s">
        <v>3</v>
      </c>
      <c r="U9" s="2" t="s">
        <v>23</v>
      </c>
    </row>
    <row r="10" spans="1:22">
      <c r="B10" s="2">
        <v>20</v>
      </c>
      <c r="C10" s="2">
        <v>47</v>
      </c>
      <c r="U10" s="2">
        <f t="shared" ref="U10:U15" si="0">($V$10*B10^2)+($V$11*B10)+$V$12</f>
        <v>47.885578302796631</v>
      </c>
      <c r="V10" s="2">
        <v>0.15658186387100514</v>
      </c>
    </row>
    <row r="11" spans="1:22">
      <c r="B11" s="2">
        <v>30</v>
      </c>
      <c r="C11" s="2">
        <v>83</v>
      </c>
      <c r="U11" s="2">
        <f t="shared" si="0"/>
        <v>81.176183282743281</v>
      </c>
      <c r="V11" s="2">
        <v>-4.5000326955555927</v>
      </c>
    </row>
    <row r="12" spans="1:22">
      <c r="B12" s="2">
        <v>40</v>
      </c>
      <c r="C12" s="2">
        <v>145</v>
      </c>
      <c r="U12" s="2">
        <f t="shared" si="0"/>
        <v>145.78316103689093</v>
      </c>
      <c r="V12" s="2">
        <v>75.253486665506429</v>
      </c>
    </row>
    <row r="13" spans="1:22">
      <c r="B13" s="2">
        <v>50</v>
      </c>
      <c r="C13" s="2">
        <v>243</v>
      </c>
      <c r="U13" s="2">
        <f t="shared" si="0"/>
        <v>241.70651156523962</v>
      </c>
    </row>
    <row r="14" spans="1:22">
      <c r="B14" s="2">
        <v>60</v>
      </c>
      <c r="C14" s="2">
        <v>366</v>
      </c>
      <c r="U14" s="2">
        <f t="shared" si="0"/>
        <v>368.94623486778943</v>
      </c>
    </row>
    <row r="15" spans="1:22">
      <c r="B15" s="2">
        <v>70</v>
      </c>
      <c r="C15" s="2">
        <v>529</v>
      </c>
      <c r="U15" s="2">
        <f t="shared" si="0"/>
        <v>527.50233094454006</v>
      </c>
    </row>
    <row r="17" spans="1:13">
      <c r="A17" s="2" t="s">
        <v>4</v>
      </c>
    </row>
    <row r="19" spans="1:13">
      <c r="B19" s="2" t="s">
        <v>7</v>
      </c>
      <c r="E19" s="2" t="s">
        <v>2</v>
      </c>
      <c r="F19" s="2" t="s">
        <v>8</v>
      </c>
      <c r="K19" s="2" t="s">
        <v>22</v>
      </c>
      <c r="L19" s="2" t="s">
        <v>2</v>
      </c>
      <c r="M19" s="2" t="s">
        <v>3</v>
      </c>
    </row>
    <row r="20" spans="1:13">
      <c r="B20" s="4">
        <f>C20^2</f>
        <v>400</v>
      </c>
      <c r="C20" s="7">
        <v>20</v>
      </c>
      <c r="D20" s="5">
        <v>1</v>
      </c>
      <c r="G20" s="6">
        <v>47</v>
      </c>
      <c r="K20" s="4">
        <f>L20^2</f>
        <v>400</v>
      </c>
      <c r="L20" s="7">
        <v>20</v>
      </c>
      <c r="M20" s="6">
        <v>47</v>
      </c>
    </row>
    <row r="21" spans="1:13">
      <c r="B21" s="4">
        <f t="shared" ref="B21:B25" si="1">C21^2</f>
        <v>900</v>
      </c>
      <c r="C21" s="7">
        <v>30</v>
      </c>
      <c r="D21" s="5">
        <v>1</v>
      </c>
      <c r="G21" s="6">
        <v>83</v>
      </c>
      <c r="K21" s="4">
        <f t="shared" ref="K21:K25" si="2">L21^2</f>
        <v>900</v>
      </c>
      <c r="L21" s="7">
        <v>30</v>
      </c>
      <c r="M21" s="6">
        <v>83</v>
      </c>
    </row>
    <row r="22" spans="1:13">
      <c r="B22" s="4">
        <f t="shared" si="1"/>
        <v>1600</v>
      </c>
      <c r="C22" s="7">
        <v>40</v>
      </c>
      <c r="D22" s="5">
        <v>1</v>
      </c>
      <c r="E22" s="6" t="s">
        <v>5</v>
      </c>
      <c r="G22" s="6">
        <v>145</v>
      </c>
      <c r="K22" s="4">
        <f t="shared" si="2"/>
        <v>1600</v>
      </c>
      <c r="L22" s="7">
        <v>40</v>
      </c>
      <c r="M22" s="6">
        <v>145</v>
      </c>
    </row>
    <row r="23" spans="1:13">
      <c r="B23" s="4">
        <f t="shared" si="1"/>
        <v>2500</v>
      </c>
      <c r="C23" s="7">
        <v>50</v>
      </c>
      <c r="D23" s="5">
        <v>1</v>
      </c>
      <c r="E23" s="6" t="s">
        <v>0</v>
      </c>
      <c r="F23" s="3" t="s">
        <v>6</v>
      </c>
      <c r="G23" s="6">
        <v>243</v>
      </c>
      <c r="K23" s="4">
        <f t="shared" si="2"/>
        <v>2500</v>
      </c>
      <c r="L23" s="7">
        <v>50</v>
      </c>
      <c r="M23" s="6">
        <v>243</v>
      </c>
    </row>
    <row r="24" spans="1:13">
      <c r="B24" s="4">
        <f t="shared" si="1"/>
        <v>3600</v>
      </c>
      <c r="C24" s="7">
        <v>60</v>
      </c>
      <c r="D24" s="5">
        <v>1</v>
      </c>
      <c r="G24" s="6">
        <v>366</v>
      </c>
      <c r="K24" s="4">
        <f t="shared" si="2"/>
        <v>3600</v>
      </c>
      <c r="L24" s="7">
        <v>60</v>
      </c>
      <c r="M24" s="6">
        <v>366</v>
      </c>
    </row>
    <row r="25" spans="1:13">
      <c r="B25" s="4">
        <f t="shared" si="1"/>
        <v>4900</v>
      </c>
      <c r="C25" s="7">
        <v>70</v>
      </c>
      <c r="D25" s="5">
        <v>1</v>
      </c>
      <c r="G25" s="6">
        <v>529</v>
      </c>
      <c r="K25" s="4">
        <f t="shared" si="2"/>
        <v>4900</v>
      </c>
      <c r="L25" s="7">
        <v>70</v>
      </c>
      <c r="M25" s="6">
        <v>529</v>
      </c>
    </row>
    <row r="27" spans="1:13">
      <c r="A27" s="2" t="s">
        <v>9</v>
      </c>
    </row>
    <row r="29" spans="1:13">
      <c r="B29" s="4">
        <f t="shared" ref="B29:G29" si="3">B30^2</f>
        <v>400</v>
      </c>
      <c r="C29" s="7">
        <f t="shared" si="3"/>
        <v>900</v>
      </c>
      <c r="D29" s="7">
        <f t="shared" si="3"/>
        <v>1600</v>
      </c>
      <c r="E29" s="7">
        <f t="shared" si="3"/>
        <v>2500</v>
      </c>
      <c r="F29" s="7">
        <f t="shared" si="3"/>
        <v>3600</v>
      </c>
      <c r="G29" s="5">
        <f t="shared" si="3"/>
        <v>4900</v>
      </c>
    </row>
    <row r="30" spans="1:13">
      <c r="B30" s="4">
        <v>20</v>
      </c>
      <c r="C30" s="7">
        <v>30</v>
      </c>
      <c r="D30" s="7">
        <v>40</v>
      </c>
      <c r="E30" s="7">
        <v>50</v>
      </c>
      <c r="F30" s="7">
        <v>60</v>
      </c>
      <c r="G30" s="5">
        <v>70</v>
      </c>
    </row>
    <row r="31" spans="1:13">
      <c r="B31" s="4">
        <v>1</v>
      </c>
      <c r="C31" s="7">
        <v>1</v>
      </c>
      <c r="D31" s="7">
        <v>1</v>
      </c>
      <c r="E31" s="7">
        <v>1</v>
      </c>
      <c r="F31" s="7">
        <v>1</v>
      </c>
      <c r="G31" s="5">
        <v>1</v>
      </c>
    </row>
    <row r="33" spans="1:19">
      <c r="A33" s="2" t="s">
        <v>10</v>
      </c>
    </row>
    <row r="34" spans="1:19" s="7" customFormat="1"/>
    <row r="35" spans="1:19" s="7" customFormat="1">
      <c r="H35" s="4">
        <f>I35^2</f>
        <v>400</v>
      </c>
      <c r="I35" s="7">
        <v>20</v>
      </c>
      <c r="J35" s="5">
        <v>1</v>
      </c>
      <c r="K35" s="2"/>
      <c r="L35" s="2"/>
      <c r="M35" s="6">
        <v>47</v>
      </c>
    </row>
    <row r="36" spans="1:19" s="7" customFormat="1">
      <c r="H36" s="4">
        <f t="shared" ref="H36:H40" si="4">I36^2</f>
        <v>900</v>
      </c>
      <c r="I36" s="7">
        <v>30</v>
      </c>
      <c r="J36" s="5">
        <v>1</v>
      </c>
      <c r="K36" s="2"/>
      <c r="L36" s="2"/>
      <c r="M36" s="6">
        <v>83</v>
      </c>
    </row>
    <row r="37" spans="1:19" s="7" customFormat="1">
      <c r="B37" s="4">
        <f t="shared" ref="B37:G37" si="5">B38^2</f>
        <v>400</v>
      </c>
      <c r="C37" s="7">
        <f t="shared" si="5"/>
        <v>900</v>
      </c>
      <c r="D37" s="7">
        <f t="shared" si="5"/>
        <v>1600</v>
      </c>
      <c r="E37" s="7">
        <f t="shared" si="5"/>
        <v>2500</v>
      </c>
      <c r="F37" s="7">
        <f t="shared" si="5"/>
        <v>3600</v>
      </c>
      <c r="G37" s="5">
        <f t="shared" si="5"/>
        <v>4900</v>
      </c>
      <c r="H37" s="4">
        <f t="shared" si="4"/>
        <v>1600</v>
      </c>
      <c r="I37" s="7">
        <v>40</v>
      </c>
      <c r="J37" s="5">
        <v>1</v>
      </c>
      <c r="K37" s="6" t="s">
        <v>5</v>
      </c>
      <c r="L37" s="2"/>
      <c r="M37" s="6">
        <v>145</v>
      </c>
      <c r="N37" s="4">
        <f t="shared" ref="N37:S37" si="6">N38^2</f>
        <v>400</v>
      </c>
      <c r="O37" s="7">
        <f t="shared" si="6"/>
        <v>900</v>
      </c>
      <c r="P37" s="7">
        <f t="shared" si="6"/>
        <v>1600</v>
      </c>
      <c r="Q37" s="7">
        <f t="shared" si="6"/>
        <v>2500</v>
      </c>
      <c r="R37" s="7">
        <f t="shared" si="6"/>
        <v>3600</v>
      </c>
      <c r="S37" s="5">
        <f t="shared" si="6"/>
        <v>4900</v>
      </c>
    </row>
    <row r="38" spans="1:19" s="7" customFormat="1">
      <c r="B38" s="4">
        <v>20</v>
      </c>
      <c r="C38" s="7">
        <v>30</v>
      </c>
      <c r="D38" s="7">
        <v>40</v>
      </c>
      <c r="E38" s="7">
        <v>50</v>
      </c>
      <c r="F38" s="7">
        <v>60</v>
      </c>
      <c r="G38" s="5">
        <v>70</v>
      </c>
      <c r="H38" s="4">
        <f t="shared" si="4"/>
        <v>2500</v>
      </c>
      <c r="I38" s="7">
        <v>50</v>
      </c>
      <c r="J38" s="5">
        <v>1</v>
      </c>
      <c r="K38" s="6" t="s">
        <v>0</v>
      </c>
      <c r="L38" s="3" t="s">
        <v>6</v>
      </c>
      <c r="M38" s="6">
        <v>243</v>
      </c>
      <c r="N38" s="4">
        <v>20</v>
      </c>
      <c r="O38" s="7">
        <v>30</v>
      </c>
      <c r="P38" s="7">
        <v>40</v>
      </c>
      <c r="Q38" s="7">
        <v>50</v>
      </c>
      <c r="R38" s="7">
        <v>60</v>
      </c>
      <c r="S38" s="5">
        <v>70</v>
      </c>
    </row>
    <row r="39" spans="1:19" s="7" customFormat="1">
      <c r="B39" s="4">
        <v>1</v>
      </c>
      <c r="C39" s="7">
        <v>1</v>
      </c>
      <c r="D39" s="7">
        <v>1</v>
      </c>
      <c r="E39" s="7">
        <v>1</v>
      </c>
      <c r="F39" s="7">
        <v>1</v>
      </c>
      <c r="G39" s="5">
        <v>1</v>
      </c>
      <c r="H39" s="4">
        <f t="shared" si="4"/>
        <v>3600</v>
      </c>
      <c r="I39" s="7">
        <v>60</v>
      </c>
      <c r="J39" s="5">
        <v>1</v>
      </c>
      <c r="K39" s="2"/>
      <c r="L39" s="2"/>
      <c r="M39" s="6">
        <v>366</v>
      </c>
      <c r="N39" s="4">
        <v>1</v>
      </c>
      <c r="O39" s="7">
        <v>1</v>
      </c>
      <c r="P39" s="7">
        <v>1</v>
      </c>
      <c r="Q39" s="7">
        <v>1</v>
      </c>
      <c r="R39" s="7">
        <v>1</v>
      </c>
      <c r="S39" s="5">
        <v>1</v>
      </c>
    </row>
    <row r="40" spans="1:19" s="7" customFormat="1">
      <c r="H40" s="4">
        <f t="shared" si="4"/>
        <v>4900</v>
      </c>
      <c r="I40" s="7">
        <v>70</v>
      </c>
      <c r="J40" s="5">
        <v>1</v>
      </c>
      <c r="K40" s="2"/>
      <c r="L40" s="2"/>
      <c r="M40" s="6">
        <v>529</v>
      </c>
    </row>
    <row r="41" spans="1:19" s="7" customFormat="1"/>
    <row r="42" spans="1:19" s="7" customFormat="1"/>
    <row r="43" spans="1:19" s="7" customFormat="1">
      <c r="B43" s="4">
        <f>($B$37*H35)+($C$37*H36)+($D$37*H37)+($E$37*H38)+($F$37*H39)+($G$37*H40)</f>
        <v>46750000</v>
      </c>
      <c r="C43" s="7">
        <f>(B37*$I$35)+(C37*$I$36)+(D37*$I$37)+(E37*$I$38)+(F37*$I$39)+(G37*$I$40)</f>
        <v>783000</v>
      </c>
      <c r="D43" s="5">
        <f>(B37*$J$35)+(C37*$J$36)+(D37*$J$37)+(E37*$J$38)+(F37*$J$39)+(G37*$J$40)</f>
        <v>13900</v>
      </c>
      <c r="G43" s="6">
        <f>($M$35*N37)+($M$36*O37)+($M$37*P37)+($M$38*Q37)+(R37*$M$39)+(S37*$M$40)</f>
        <v>4842700</v>
      </c>
    </row>
    <row r="44" spans="1:19" s="7" customFormat="1">
      <c r="B44" s="4">
        <f>(B38*$H$35)+(C38*$H$36)+(D38*$H$37)+(E38*$H$38)+(F38*$H$39)+(G38*$H$40)</f>
        <v>783000</v>
      </c>
      <c r="C44" s="7">
        <f>(B38*$I$35)+(C38*$I$36)+(D38*$I$37)+(E38*$I$38)+(F38*$I$39)+(G38*$I$40)</f>
        <v>13900</v>
      </c>
      <c r="D44" s="5">
        <f>(B38*$J$35)+(C38*$J$36)+(D38*$J$37)+(E38*$J$38)+(F38*$J$39)+(G38*$J$40)</f>
        <v>270</v>
      </c>
      <c r="E44" s="6" t="s">
        <v>5</v>
      </c>
      <c r="F44" s="2"/>
      <c r="G44" s="6">
        <f>($M$35*N38)+($M$36*O38)+($M$37*P38)+($M$38*Q38)+(R38*$M$39)+(S38*$M$40)</f>
        <v>80370</v>
      </c>
    </row>
    <row r="45" spans="1:19" s="7" customFormat="1">
      <c r="B45" s="4">
        <f>(B39*$H$35)+(C39*$H$36)+(D39*$H$37)+(E39*$H$38)+(F39*$H$39)+(G39*$H$40)</f>
        <v>13900</v>
      </c>
      <c r="C45" s="7">
        <f>(B39*$I$35)+(C39*$I$36)+(D39*$I$37)+(E39*$I$38)+(F39*$I$39)+(G39*$I$40)</f>
        <v>270</v>
      </c>
      <c r="D45" s="5">
        <f>(B39*$J$35)+(C39*$J$36)+(D39*$J$37)+(E39*$J$38)+(F39*$J$39)+(G39*$J$40)</f>
        <v>6</v>
      </c>
      <c r="E45" s="6" t="s">
        <v>0</v>
      </c>
      <c r="F45" s="3" t="s">
        <v>6</v>
      </c>
      <c r="G45" s="6">
        <f>($M$35*N39)+($M$36*O39)+($M$37*P39)+($M$38*Q39)+(R39*$M$39)+(S39*$M$40)</f>
        <v>1413</v>
      </c>
    </row>
    <row r="47" spans="1:19">
      <c r="A47" s="2" t="s">
        <v>11</v>
      </c>
    </row>
    <row r="49" spans="2:7">
      <c r="B49" s="4">
        <v>13900</v>
      </c>
      <c r="C49" s="7">
        <v>270</v>
      </c>
      <c r="D49" s="5">
        <v>6</v>
      </c>
      <c r="G49" s="6">
        <v>1413</v>
      </c>
    </row>
    <row r="50" spans="2:7">
      <c r="B50" s="4">
        <v>783000</v>
      </c>
      <c r="C50" s="7">
        <v>13900</v>
      </c>
      <c r="D50" s="5">
        <v>270</v>
      </c>
      <c r="E50" s="6" t="s">
        <v>5</v>
      </c>
      <c r="G50" s="6">
        <v>80370</v>
      </c>
    </row>
    <row r="51" spans="2:7">
      <c r="B51" s="4">
        <v>46750000</v>
      </c>
      <c r="C51" s="7">
        <v>783000</v>
      </c>
      <c r="D51" s="5">
        <v>13900</v>
      </c>
      <c r="E51" s="6" t="s">
        <v>0</v>
      </c>
      <c r="F51" s="3" t="s">
        <v>6</v>
      </c>
      <c r="G51" s="6">
        <v>4842700</v>
      </c>
    </row>
    <row r="54" spans="2:7">
      <c r="B54" s="2" t="s">
        <v>12</v>
      </c>
    </row>
    <row r="56" spans="2:7">
      <c r="B56" s="4">
        <f>B49*(1/13900)</f>
        <v>1</v>
      </c>
      <c r="C56" s="13">
        <f>C49*(1/13900)</f>
        <v>1.9424460431654675E-2</v>
      </c>
      <c r="D56" s="12">
        <f>D49*(1/13900)</f>
        <v>4.3165467625899277E-4</v>
      </c>
      <c r="G56" s="11">
        <f>G49*(1/13900)</f>
        <v>0.1016546762589928</v>
      </c>
    </row>
    <row r="57" spans="2:7">
      <c r="B57" s="4">
        <v>783000</v>
      </c>
      <c r="C57" s="7">
        <v>13900</v>
      </c>
      <c r="D57" s="5">
        <v>270</v>
      </c>
      <c r="E57" s="6" t="s">
        <v>5</v>
      </c>
      <c r="G57" s="6">
        <v>80370</v>
      </c>
    </row>
    <row r="58" spans="2:7">
      <c r="B58" s="4">
        <v>46750000</v>
      </c>
      <c r="C58" s="7">
        <v>783000</v>
      </c>
      <c r="D58" s="5">
        <v>13900</v>
      </c>
      <c r="E58" s="6" t="s">
        <v>0</v>
      </c>
      <c r="F58" s="3" t="s">
        <v>6</v>
      </c>
      <c r="G58" s="6">
        <v>4842700</v>
      </c>
    </row>
    <row r="60" spans="2:7">
      <c r="B60" s="2" t="s">
        <v>13</v>
      </c>
    </row>
    <row r="61" spans="2:7">
      <c r="D61" s="2" t="s">
        <v>14</v>
      </c>
    </row>
    <row r="62" spans="2:7">
      <c r="B62" s="4">
        <v>1</v>
      </c>
      <c r="C62" s="13">
        <v>1.9424460431654675E-2</v>
      </c>
      <c r="D62" s="12">
        <v>4.3165467625899277E-4</v>
      </c>
      <c r="G62" s="11">
        <v>0.1016546762589928</v>
      </c>
    </row>
    <row r="63" spans="2:7">
      <c r="B63" s="4">
        <f>(B56*-783000)+B57</f>
        <v>0</v>
      </c>
      <c r="C63" s="7">
        <f>(C56*-783000)+C57</f>
        <v>-1309.3525179856097</v>
      </c>
      <c r="D63" s="5">
        <f>(D56*-783000)+D57</f>
        <v>-67.98561151079133</v>
      </c>
      <c r="E63" s="6" t="s">
        <v>5</v>
      </c>
      <c r="G63" s="6">
        <f>(G56*-783000)+G57</f>
        <v>774.38848920863529</v>
      </c>
    </row>
    <row r="64" spans="2:7">
      <c r="B64" s="4">
        <v>46750000</v>
      </c>
      <c r="C64" s="7">
        <v>783000</v>
      </c>
      <c r="D64" s="5">
        <v>13900</v>
      </c>
      <c r="E64" s="6" t="s">
        <v>0</v>
      </c>
      <c r="F64" s="3" t="s">
        <v>6</v>
      </c>
      <c r="G64" s="6">
        <v>4842700</v>
      </c>
    </row>
    <row r="66" spans="2:7">
      <c r="B66" s="2" t="s">
        <v>15</v>
      </c>
    </row>
    <row r="68" spans="2:7">
      <c r="B68" s="4">
        <v>1</v>
      </c>
      <c r="C68" s="13">
        <v>1.9424460431654675E-2</v>
      </c>
      <c r="D68" s="12">
        <v>4.3165467625899277E-4</v>
      </c>
      <c r="G68" s="11">
        <v>0.1016546762589928</v>
      </c>
    </row>
    <row r="69" spans="2:7">
      <c r="B69" s="4">
        <v>0</v>
      </c>
      <c r="C69" s="7">
        <v>-1309.3525179856097</v>
      </c>
      <c r="D69" s="5">
        <v>-67.98561151079133</v>
      </c>
      <c r="E69" s="6" t="s">
        <v>5</v>
      </c>
      <c r="G69" s="6">
        <v>774.38848920863529</v>
      </c>
    </row>
    <row r="70" spans="2:7">
      <c r="B70" s="4">
        <f>(B68*-46750000)+B64</f>
        <v>0</v>
      </c>
      <c r="C70" s="7">
        <f>(C68*-46750000)+C64</f>
        <v>-125093.52517985599</v>
      </c>
      <c r="D70" s="5">
        <f>(D68*-46750000)+D64</f>
        <v>-6279.856115107912</v>
      </c>
      <c r="E70" s="6" t="s">
        <v>0</v>
      </c>
      <c r="F70" s="3" t="s">
        <v>6</v>
      </c>
      <c r="G70" s="6">
        <f>(G68*-46750000)+G64</f>
        <v>90343.884892086498</v>
      </c>
    </row>
    <row r="72" spans="2:7">
      <c r="B72" s="2" t="s">
        <v>16</v>
      </c>
    </row>
    <row r="74" spans="2:7">
      <c r="B74" s="4">
        <v>1</v>
      </c>
      <c r="C74" s="13">
        <v>1.9424460431654675E-2</v>
      </c>
      <c r="D74" s="12">
        <v>4.3165467625899277E-4</v>
      </c>
      <c r="G74" s="11">
        <v>0.1016546762589928</v>
      </c>
    </row>
    <row r="75" spans="2:7">
      <c r="B75" s="4">
        <f>B69*(-1/1309)</f>
        <v>0</v>
      </c>
      <c r="C75" s="2">
        <v>1</v>
      </c>
      <c r="D75" s="14">
        <f>D69*(-1/1309)</f>
        <v>5.1937059977686273E-2</v>
      </c>
      <c r="E75" s="6" t="s">
        <v>5</v>
      </c>
      <c r="G75" s="11">
        <f>G69*(-1/1309)</f>
        <v>-0.59158784507917128</v>
      </c>
    </row>
    <row r="76" spans="2:7">
      <c r="B76" s="4">
        <v>0</v>
      </c>
      <c r="C76" s="7">
        <v>-125093.52517985599</v>
      </c>
      <c r="D76" s="5">
        <v>-6279.856115107912</v>
      </c>
      <c r="E76" s="6" t="s">
        <v>0</v>
      </c>
      <c r="F76" s="3" t="s">
        <v>6</v>
      </c>
      <c r="G76" s="6">
        <v>90343.884892086498</v>
      </c>
    </row>
    <row r="78" spans="2:7">
      <c r="B78" s="2" t="s">
        <v>17</v>
      </c>
    </row>
    <row r="80" spans="2:7">
      <c r="B80" s="4">
        <f>(B75*-$C$74)+B74</f>
        <v>1</v>
      </c>
      <c r="C80" s="14">
        <f>(C75*-$C$74)+C74</f>
        <v>0</v>
      </c>
      <c r="D80" s="9">
        <f>(D75*-$C$74)+D74</f>
        <v>-5.7719469021404993E-4</v>
      </c>
      <c r="G80" s="10">
        <f>(G75*-$C$74)+G74</f>
        <v>0.11314595094758102</v>
      </c>
    </row>
    <row r="81" spans="2:7">
      <c r="B81" s="4">
        <v>0</v>
      </c>
      <c r="C81" s="2">
        <v>1</v>
      </c>
      <c r="D81" s="14">
        <v>5.1937059977686273E-2</v>
      </c>
      <c r="E81" s="6" t="s">
        <v>5</v>
      </c>
      <c r="G81" s="11">
        <v>-0.59158784507917128</v>
      </c>
    </row>
    <row r="82" spans="2:7">
      <c r="B82" s="4">
        <v>0</v>
      </c>
      <c r="C82" s="7">
        <v>-125093.52517985599</v>
      </c>
      <c r="D82" s="5">
        <v>-6279.856115107912</v>
      </c>
      <c r="E82" s="6" t="s">
        <v>0</v>
      </c>
      <c r="F82" s="3" t="s">
        <v>6</v>
      </c>
      <c r="G82" s="6">
        <v>90343.884892086498</v>
      </c>
    </row>
    <row r="84" spans="2:7">
      <c r="B84" s="2" t="s">
        <v>18</v>
      </c>
    </row>
    <row r="86" spans="2:7">
      <c r="B86" s="4">
        <v>1</v>
      </c>
      <c r="C86" s="14">
        <v>0</v>
      </c>
      <c r="D86" s="9">
        <v>-5.7719469021404993E-4</v>
      </c>
      <c r="G86" s="10">
        <v>0.11314595094758102</v>
      </c>
    </row>
    <row r="87" spans="2:7">
      <c r="B87" s="4">
        <v>0</v>
      </c>
      <c r="C87" s="2">
        <v>1.0002693032739569</v>
      </c>
      <c r="D87" s="14">
        <v>5.1937059977686273E-2</v>
      </c>
      <c r="E87" s="6" t="s">
        <v>5</v>
      </c>
      <c r="G87" s="11">
        <v>-0.59158784507917128</v>
      </c>
    </row>
    <row r="88" spans="2:7">
      <c r="B88" s="4">
        <f>(B81*-$C$82)+B82</f>
        <v>0</v>
      </c>
      <c r="C88" s="2">
        <f>(C81*-$C$82)+C82</f>
        <v>0</v>
      </c>
      <c r="D88" s="5">
        <f>(D81*-$C$82)+D82</f>
        <v>217.13380497847629</v>
      </c>
      <c r="E88" s="6" t="s">
        <v>0</v>
      </c>
      <c r="F88" s="3" t="s">
        <v>6</v>
      </c>
      <c r="G88" s="6">
        <f>(G81*-$C$82)+G82</f>
        <v>16340.075897578441</v>
      </c>
    </row>
    <row r="90" spans="2:7">
      <c r="B90" s="2" t="s">
        <v>19</v>
      </c>
    </row>
    <row r="92" spans="2:7">
      <c r="B92" s="4">
        <v>1</v>
      </c>
      <c r="C92" s="14">
        <v>0</v>
      </c>
      <c r="D92" s="9">
        <v>-5.7719469021404993E-4</v>
      </c>
      <c r="G92" s="10">
        <v>0.11314595094758102</v>
      </c>
    </row>
    <row r="93" spans="2:7">
      <c r="B93" s="4">
        <v>0</v>
      </c>
      <c r="C93" s="2">
        <v>1.0002693032739569</v>
      </c>
      <c r="D93" s="14">
        <v>5.1937059977686273E-2</v>
      </c>
      <c r="E93" s="6" t="s">
        <v>5</v>
      </c>
      <c r="G93" s="11">
        <v>-0.59158784507917128</v>
      </c>
    </row>
    <row r="94" spans="2:7">
      <c r="B94" s="4">
        <f>B88*(1/$D$88)</f>
        <v>0</v>
      </c>
      <c r="C94" s="7">
        <f>C88*(1/$D$88)</f>
        <v>0</v>
      </c>
      <c r="D94" s="5">
        <f>D88*(1/$D$88)</f>
        <v>1</v>
      </c>
      <c r="E94" s="6" t="s">
        <v>0</v>
      </c>
      <c r="F94" s="3" t="s">
        <v>6</v>
      </c>
      <c r="G94" s="8">
        <f>G88*(1/$D$88)</f>
        <v>75.253486665506429</v>
      </c>
    </row>
    <row r="96" spans="2:7">
      <c r="B96" s="2" t="s">
        <v>20</v>
      </c>
    </row>
    <row r="98" spans="2:7">
      <c r="B98" s="4">
        <f>(B94*-$D$92)+B92</f>
        <v>1</v>
      </c>
      <c r="C98" s="7">
        <f>(C94*-$D$92)+C92</f>
        <v>0</v>
      </c>
      <c r="D98" s="5">
        <f>(D94*-$D$92)+D92</f>
        <v>0</v>
      </c>
      <c r="G98" s="15">
        <f>(G94*-$D$92)+G92</f>
        <v>0.15658186387100514</v>
      </c>
    </row>
    <row r="99" spans="2:7">
      <c r="B99" s="4">
        <v>0</v>
      </c>
      <c r="C99" s="2">
        <v>1.0002693032739569</v>
      </c>
      <c r="D99" s="14">
        <v>5.1937059977686273E-2</v>
      </c>
      <c r="E99" s="6" t="s">
        <v>5</v>
      </c>
      <c r="G99" s="11">
        <v>-0.59158784507917128</v>
      </c>
    </row>
    <row r="100" spans="2:7">
      <c r="B100" s="4">
        <v>0</v>
      </c>
      <c r="C100" s="7">
        <v>0</v>
      </c>
      <c r="D100" s="5">
        <v>1</v>
      </c>
      <c r="E100" s="6" t="s">
        <v>0</v>
      </c>
      <c r="F100" s="3" t="s">
        <v>6</v>
      </c>
      <c r="G100" s="8">
        <v>75.253486665506429</v>
      </c>
    </row>
    <row r="102" spans="2:7">
      <c r="B102" s="2" t="s">
        <v>21</v>
      </c>
    </row>
    <row r="104" spans="2:7">
      <c r="B104" s="4">
        <v>1</v>
      </c>
      <c r="C104" s="7">
        <v>0</v>
      </c>
      <c r="D104" s="5">
        <v>0</v>
      </c>
      <c r="G104" s="15">
        <v>0.15658186387100514</v>
      </c>
    </row>
    <row r="105" spans="2:7">
      <c r="B105" s="4">
        <f>(B100*-$D$99)+B99</f>
        <v>0</v>
      </c>
      <c r="C105" s="2">
        <f>(C100*-$D$99)+C99</f>
        <v>1.0002693032739569</v>
      </c>
      <c r="D105" s="5">
        <f>(D100*-$D$99)+D99</f>
        <v>0</v>
      </c>
      <c r="E105" s="6" t="s">
        <v>5</v>
      </c>
      <c r="G105" s="11">
        <f>(G100*-$D$99)+G99</f>
        <v>-4.5000326955555927</v>
      </c>
    </row>
    <row r="106" spans="2:7">
      <c r="B106" s="4">
        <v>0</v>
      </c>
      <c r="C106" s="7">
        <v>0</v>
      </c>
      <c r="D106" s="5">
        <v>1</v>
      </c>
      <c r="E106" s="6" t="s">
        <v>0</v>
      </c>
      <c r="F106" s="3" t="s">
        <v>6</v>
      </c>
      <c r="G106" s="8">
        <v>75.253486665506429</v>
      </c>
    </row>
  </sheetData>
  <pageMargins left="0.7" right="0.7" top="0.75" bottom="0.75" header="0.3" footer="0.3"/>
  <pageSetup scale="8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4" sqref="B4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Part 3</vt:lpstr>
      <vt:lpstr>Sheet2</vt:lpstr>
      <vt:lpstr>Sheet3</vt:lpstr>
      <vt:lpstr>'Part 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DAARK</dc:creator>
  <cp:lastModifiedBy>DAARK</cp:lastModifiedBy>
  <dcterms:created xsi:type="dcterms:W3CDTF">2012-04-14T16:04:58Z</dcterms:created>
  <dcterms:modified xsi:type="dcterms:W3CDTF">2012-11-13T23:49:51Z</dcterms:modified>
</cp:coreProperties>
</file>